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5315" windowHeight="62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76" i="1" l="1"/>
  <c r="C76" i="1"/>
  <c r="J84" i="1"/>
  <c r="B76" i="1" l="1"/>
  <c r="D76" i="1"/>
  <c r="D66" i="1"/>
  <c r="D65" i="1"/>
  <c r="D62" i="1"/>
  <c r="H41" i="1"/>
  <c r="K13" i="1"/>
  <c r="J11" i="1"/>
  <c r="I16" i="1"/>
  <c r="H23" i="1"/>
  <c r="E41" i="1" l="1"/>
  <c r="D41" i="1"/>
  <c r="C41" i="1"/>
  <c r="E18" i="1"/>
  <c r="D18" i="1"/>
  <c r="C18" i="1"/>
  <c r="B18" i="1"/>
  <c r="E12" i="1"/>
  <c r="D12" i="1"/>
  <c r="C12" i="1"/>
  <c r="B12" i="1"/>
  <c r="E9" i="1"/>
  <c r="D9" i="1"/>
  <c r="C9" i="1"/>
  <c r="C42" i="1" s="1"/>
  <c r="B9" i="1"/>
  <c r="B42" i="1" s="1"/>
  <c r="E42" i="1" l="1"/>
  <c r="D42" i="1"/>
</calcChain>
</file>

<file path=xl/sharedStrings.xml><?xml version="1.0" encoding="utf-8"?>
<sst xmlns="http://schemas.openxmlformats.org/spreadsheetml/2006/main" count="99" uniqueCount="57">
  <si>
    <t>บัญชีสรุปโครงการ</t>
  </si>
  <si>
    <t>องค์การบริหารส่วนตำบลปากแพรก อำเภอดอนสัก จังหวัดสุราษฎร์ธานี</t>
  </si>
  <si>
    <t xml:space="preserve">ยุทธศาสตร์/แนวทางการพัฒนา </t>
  </si>
  <si>
    <t>จำนวนงบประมาณ</t>
  </si>
  <si>
    <t>หนาวยดำเนินการ</t>
  </si>
  <si>
    <t>จำนวนโครงการ</t>
  </si>
  <si>
    <t>ที่ดำเนินการ</t>
  </si>
  <si>
    <t>คิดเป็นร้อยละของ</t>
  </si>
  <si>
    <t>โครงการทั้งหมด</t>
  </si>
  <si>
    <t>ร้อยละของ</t>
  </si>
  <si>
    <t>งบประมาณทั้งหมด</t>
  </si>
  <si>
    <t>1.  ยุทธศาสตร์การพัฒนาด้านโครงสร้างพื้นฐาน</t>
  </si>
  <si>
    <t>1.1 แผนงานอุตสาหกรรมและการโยธา</t>
  </si>
  <si>
    <t>รวม</t>
  </si>
  <si>
    <t>2.  ยุทธศาสตร์การพัฒนาด้านเศรษฐกิจ</t>
  </si>
  <si>
    <t>2.1  แผนงานการเกษตร</t>
  </si>
  <si>
    <t>3.  ยุทธศาสตร์การพัฒนาด้านคุณภาพชีวิต</t>
  </si>
  <si>
    <t>3.2  แผนงานการศาสนาวัฒนธรรมและ</t>
  </si>
  <si>
    <t>นันทนาการ</t>
  </si>
  <si>
    <t>3.3 แผนงานงบกลาง</t>
  </si>
  <si>
    <t>3.1  แผนงานการศึกษา</t>
  </si>
  <si>
    <t>4.   ยุทธศาสตร์การพัฒนาด้านการส่งเสริมและ</t>
  </si>
  <si>
    <t>พัฒนาการท่องเที่ยว</t>
  </si>
  <si>
    <t>5.   ยุทธศาสตร์การพัฒนาด้านการจัดการ</t>
  </si>
  <si>
    <t>ทรัพยากรธรรมชาติและสิ่งแวดล้อม</t>
  </si>
  <si>
    <t>6.   ยุทธศาสตร์การพัฒนาด้านการบริหารจัดการที่ดี</t>
  </si>
  <si>
    <t>6.1 แผนงานบริหารงานทั่วไป</t>
  </si>
  <si>
    <t>6.2 แผนงานรักษาความสงบภายใน</t>
  </si>
  <si>
    <t>กองช่าง</t>
  </si>
  <si>
    <t>สำนักปลัด</t>
  </si>
  <si>
    <t>กองการศึกษาฯ</t>
  </si>
  <si>
    <t>รวมทั้งหมด</t>
  </si>
  <si>
    <t>-</t>
  </si>
  <si>
    <t>ผด.01</t>
  </si>
  <si>
    <t>ครุภัณฑ์สำนักงาน</t>
  </si>
  <si>
    <t>หน่วยดำเนินการ</t>
  </si>
  <si>
    <t>ครุภัณฑ์คอมพิวเตอร์</t>
  </si>
  <si>
    <t>สรุปบัญชีจำนวนครุภัณฑ์ที่ไม่ได้ดำเนินการตามโครงการพัฒนาท้องถิ่น</t>
  </si>
  <si>
    <t xml:space="preserve">           แผนงานบริหารงานทั่วไป</t>
  </si>
  <si>
    <t xml:space="preserve">           แผนงานการศึกษา</t>
  </si>
  <si>
    <t xml:space="preserve">           แผนงานเคหะและชุมชน</t>
  </si>
  <si>
    <t>ครุภัณฑ์วิทยาศาสตร์หรือการแพทย์</t>
  </si>
  <si>
    <t xml:space="preserve">           แผนงานรักษาความสงบภายใน</t>
  </si>
  <si>
    <t>ครุภัณฑ์งานบ้านงานครัว</t>
  </si>
  <si>
    <t>ครุภัณฑ์ก่อสร้าง</t>
  </si>
  <si>
    <t>ครุภัณฑ์สำรวจ</t>
  </si>
  <si>
    <t>ประเภทครุภัณฑ์</t>
  </si>
  <si>
    <t>คิดเป็นร้อยละ</t>
  </si>
  <si>
    <t>สำนักปลัด,กองคลัง</t>
  </si>
  <si>
    <t>16.00</t>
  </si>
  <si>
    <t>16.67</t>
  </si>
  <si>
    <t>100.00</t>
  </si>
  <si>
    <t>37.50</t>
  </si>
  <si>
    <t>33.33</t>
  </si>
  <si>
    <t>20.00</t>
  </si>
  <si>
    <t>ผด.02/2</t>
  </si>
  <si>
    <t>แผนดำเนินงาน ประจำปีงบประมาณ พ.ศ.2562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</si>
</sst>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0" borderId="3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/>
    <xf numFmtId="0" fontId="2" fillId="0" borderId="10" xfId="0" applyFont="1" applyBorder="1"/>
    <xf numFmtId="0" fontId="2" fillId="0" borderId="11" xfId="0" applyFont="1" applyBorder="1"/>
    <xf numFmtId="0" fontId="3" fillId="0" borderId="6" xfId="0" applyFont="1" applyBorder="1" applyAlignment="1">
      <alignment vertical="center"/>
    </xf>
    <xf numFmtId="0" fontId="2" fillId="0" borderId="11" xfId="0" applyFont="1" applyBorder="1" applyAlignment="1">
      <alignment horizontal="left" vertical="top"/>
    </xf>
    <xf numFmtId="0" fontId="3" fillId="0" borderId="0" xfId="0" applyFont="1"/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87" fontId="2" fillId="0" borderId="7" xfId="1" applyNumberFormat="1" applyFont="1" applyBorder="1" applyAlignment="1">
      <alignment horizontal="center"/>
    </xf>
    <xf numFmtId="187" fontId="2" fillId="0" borderId="0" xfId="1" applyNumberFormat="1" applyFont="1" applyAlignment="1">
      <alignment horizontal="center"/>
    </xf>
    <xf numFmtId="187" fontId="3" fillId="0" borderId="9" xfId="0" applyNumberFormat="1" applyFont="1" applyBorder="1" applyAlignment="1">
      <alignment horizontal="center"/>
    </xf>
    <xf numFmtId="187" fontId="3" fillId="0" borderId="9" xfId="1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6" xfId="0" applyFont="1" applyBorder="1"/>
    <xf numFmtId="0" fontId="3" fillId="0" borderId="7" xfId="0" applyFont="1" applyBorder="1"/>
    <xf numFmtId="187" fontId="2" fillId="0" borderId="4" xfId="1" applyNumberFormat="1" applyFont="1" applyBorder="1" applyAlignment="1">
      <alignment horizontal="center"/>
    </xf>
    <xf numFmtId="187" fontId="2" fillId="0" borderId="11" xfId="1" applyNumberFormat="1" applyFont="1" applyBorder="1" applyAlignment="1">
      <alignment horizontal="center"/>
    </xf>
    <xf numFmtId="187" fontId="2" fillId="0" borderId="10" xfId="1" applyNumberFormat="1" applyFont="1" applyBorder="1"/>
    <xf numFmtId="0" fontId="0" fillId="0" borderId="0" xfId="0" applyAlignment="1">
      <alignment horizontal="center"/>
    </xf>
    <xf numFmtId="187" fontId="2" fillId="0" borderId="11" xfId="1" applyNumberFormat="1" applyFont="1" applyBorder="1"/>
    <xf numFmtId="0" fontId="3" fillId="0" borderId="11" xfId="0" applyFont="1" applyBorder="1" applyAlignment="1">
      <alignment horizontal="center"/>
    </xf>
    <xf numFmtId="0" fontId="3" fillId="0" borderId="1" xfId="0" applyFont="1" applyBorder="1"/>
    <xf numFmtId="187" fontId="3" fillId="0" borderId="1" xfId="0" applyNumberFormat="1" applyFont="1" applyBorder="1"/>
    <xf numFmtId="49" fontId="2" fillId="0" borderId="11" xfId="0" applyNumberFormat="1" applyFont="1" applyBorder="1" applyAlignment="1">
      <alignment horizontal="center"/>
    </xf>
    <xf numFmtId="49" fontId="2" fillId="0" borderId="11" xfId="1" applyNumberFormat="1" applyFont="1" applyBorder="1" applyAlignment="1">
      <alignment horizontal="center"/>
    </xf>
    <xf numFmtId="49" fontId="3" fillId="0" borderId="1" xfId="1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tabSelected="1" topLeftCell="A25" workbookViewId="0">
      <selection activeCell="C32" sqref="C32"/>
    </sheetView>
  </sheetViews>
  <sheetFormatPr defaultRowHeight="14.25" x14ac:dyDescent="0.2"/>
  <cols>
    <col min="1" max="1" width="37.625" customWidth="1"/>
    <col min="2" max="2" width="15.25" customWidth="1"/>
    <col min="3" max="3" width="16.875" customWidth="1"/>
    <col min="4" max="5" width="19.125" customWidth="1"/>
    <col min="6" max="6" width="14.875" customWidth="1"/>
    <col min="8" max="8" width="11" customWidth="1"/>
    <col min="10" max="10" width="13.125" bestFit="1" customWidth="1"/>
  </cols>
  <sheetData>
    <row r="1" spans="1:11" ht="20.25" x14ac:dyDescent="0.2">
      <c r="F1" s="32" t="s">
        <v>33</v>
      </c>
    </row>
    <row r="2" spans="1:11" ht="20.25" x14ac:dyDescent="0.3">
      <c r="A2" s="54" t="s">
        <v>0</v>
      </c>
      <c r="B2" s="54"/>
      <c r="C2" s="54"/>
      <c r="D2" s="54"/>
      <c r="E2" s="54"/>
      <c r="F2" s="54"/>
      <c r="G2" s="1"/>
      <c r="H2" s="1"/>
    </row>
    <row r="3" spans="1:11" ht="20.25" x14ac:dyDescent="0.3">
      <c r="A3" s="54" t="s">
        <v>56</v>
      </c>
      <c r="B3" s="54"/>
      <c r="C3" s="54"/>
      <c r="D3" s="54"/>
      <c r="E3" s="54"/>
      <c r="F3" s="54"/>
      <c r="G3" s="1"/>
      <c r="H3" s="1"/>
    </row>
    <row r="4" spans="1:11" ht="20.25" x14ac:dyDescent="0.3">
      <c r="A4" s="55" t="s">
        <v>1</v>
      </c>
      <c r="B4" s="55"/>
      <c r="C4" s="55"/>
      <c r="D4" s="55"/>
      <c r="E4" s="55"/>
      <c r="F4" s="55"/>
      <c r="G4" s="1"/>
      <c r="H4" s="1"/>
    </row>
    <row r="5" spans="1:11" ht="20.25" x14ac:dyDescent="0.3">
      <c r="A5" s="18" t="s">
        <v>2</v>
      </c>
      <c r="B5" s="18" t="s">
        <v>5</v>
      </c>
      <c r="C5" s="18" t="s">
        <v>7</v>
      </c>
      <c r="D5" s="18" t="s">
        <v>3</v>
      </c>
      <c r="E5" s="19" t="s">
        <v>9</v>
      </c>
      <c r="F5" s="18" t="s">
        <v>4</v>
      </c>
      <c r="G5" s="12"/>
      <c r="H5" s="1"/>
    </row>
    <row r="6" spans="1:11" ht="20.25" x14ac:dyDescent="0.3">
      <c r="A6" s="20"/>
      <c r="B6" s="20" t="s">
        <v>6</v>
      </c>
      <c r="C6" s="20" t="s">
        <v>8</v>
      </c>
      <c r="D6" s="20"/>
      <c r="E6" s="21" t="s">
        <v>10</v>
      </c>
      <c r="F6" s="20"/>
      <c r="G6" s="12"/>
      <c r="H6" s="1"/>
    </row>
    <row r="7" spans="1:11" ht="20.25" x14ac:dyDescent="0.3">
      <c r="A7" s="14" t="s">
        <v>11</v>
      </c>
      <c r="B7" s="5"/>
      <c r="C7" s="7"/>
      <c r="D7" s="5"/>
      <c r="E7" s="7"/>
      <c r="F7" s="5"/>
      <c r="G7" s="12"/>
      <c r="H7" s="1"/>
    </row>
    <row r="8" spans="1:11" ht="20.25" x14ac:dyDescent="0.3">
      <c r="A8" s="4" t="s">
        <v>12</v>
      </c>
      <c r="B8" s="6">
        <v>12</v>
      </c>
      <c r="C8" s="8"/>
      <c r="D8" s="27">
        <v>8378000</v>
      </c>
      <c r="E8" s="8"/>
      <c r="F8" s="6" t="s">
        <v>28</v>
      </c>
      <c r="G8" s="12"/>
      <c r="H8" s="1">
        <v>414000</v>
      </c>
      <c r="I8">
        <v>2811200</v>
      </c>
      <c r="J8">
        <v>50000</v>
      </c>
      <c r="K8">
        <v>210000</v>
      </c>
    </row>
    <row r="9" spans="1:11" ht="20.25" x14ac:dyDescent="0.3">
      <c r="A9" s="22" t="s">
        <v>13</v>
      </c>
      <c r="B9" s="22">
        <f>B8</f>
        <v>12</v>
      </c>
      <c r="C9" s="22">
        <f>C8</f>
        <v>0</v>
      </c>
      <c r="D9" s="29">
        <f>D8</f>
        <v>8378000</v>
      </c>
      <c r="E9" s="22">
        <f>E8</f>
        <v>0</v>
      </c>
      <c r="F9" s="22"/>
      <c r="G9" s="12"/>
      <c r="H9" s="1">
        <v>633000</v>
      </c>
      <c r="I9">
        <v>4104000</v>
      </c>
      <c r="J9">
        <v>100000</v>
      </c>
      <c r="K9">
        <v>13532400</v>
      </c>
    </row>
    <row r="10" spans="1:11" ht="20.25" x14ac:dyDescent="0.3">
      <c r="A10" s="36" t="s">
        <v>14</v>
      </c>
      <c r="B10" s="5"/>
      <c r="C10" s="5"/>
      <c r="D10" s="24"/>
      <c r="E10" s="5"/>
      <c r="F10" s="25"/>
      <c r="G10" s="12"/>
      <c r="H10" s="1">
        <v>651000</v>
      </c>
      <c r="I10">
        <v>1196000</v>
      </c>
      <c r="J10">
        <v>50000</v>
      </c>
      <c r="K10">
        <v>3187200</v>
      </c>
    </row>
    <row r="11" spans="1:11" ht="20.25" x14ac:dyDescent="0.3">
      <c r="A11" s="13" t="s">
        <v>15</v>
      </c>
      <c r="B11" s="6">
        <v>2</v>
      </c>
      <c r="C11" s="6">
        <v>33.33</v>
      </c>
      <c r="D11" s="28">
        <v>140000</v>
      </c>
      <c r="E11" s="6">
        <v>25.77</v>
      </c>
      <c r="F11" s="25" t="s">
        <v>29</v>
      </c>
      <c r="G11" s="12"/>
      <c r="H11" s="1">
        <v>1078000</v>
      </c>
      <c r="I11">
        <v>695800</v>
      </c>
      <c r="J11">
        <f>SUM(J8:J10)</f>
        <v>200000</v>
      </c>
      <c r="K11">
        <v>260000</v>
      </c>
    </row>
    <row r="12" spans="1:11" ht="20.25" x14ac:dyDescent="0.3">
      <c r="A12" s="22" t="s">
        <v>13</v>
      </c>
      <c r="B12" s="22">
        <f>B11</f>
        <v>2</v>
      </c>
      <c r="C12" s="22">
        <f>C11</f>
        <v>33.33</v>
      </c>
      <c r="D12" s="29">
        <f>D11</f>
        <v>140000</v>
      </c>
      <c r="E12" s="22">
        <f>E11</f>
        <v>25.77</v>
      </c>
      <c r="F12" s="22"/>
      <c r="G12" s="12"/>
      <c r="H12" s="1">
        <v>618000</v>
      </c>
      <c r="I12">
        <v>300000</v>
      </c>
      <c r="K12">
        <v>200000</v>
      </c>
    </row>
    <row r="13" spans="1:11" ht="20.25" x14ac:dyDescent="0.3">
      <c r="A13" s="14" t="s">
        <v>16</v>
      </c>
      <c r="B13" s="24"/>
      <c r="C13" s="5"/>
      <c r="D13" s="24"/>
      <c r="E13" s="5"/>
      <c r="F13" s="25"/>
      <c r="G13" s="12"/>
      <c r="H13" s="1">
        <v>944000</v>
      </c>
      <c r="I13">
        <v>300000</v>
      </c>
      <c r="K13">
        <f>SUM(K8:K12)</f>
        <v>17389600</v>
      </c>
    </row>
    <row r="14" spans="1:11" ht="20.25" x14ac:dyDescent="0.3">
      <c r="A14" s="15" t="s">
        <v>20</v>
      </c>
      <c r="B14" s="24">
        <v>11</v>
      </c>
      <c r="C14" s="25">
        <v>24.32</v>
      </c>
      <c r="D14" s="28">
        <v>960700</v>
      </c>
      <c r="E14" s="25">
        <v>29.19</v>
      </c>
      <c r="F14" s="25" t="s">
        <v>30</v>
      </c>
      <c r="G14" s="12"/>
      <c r="H14" s="1">
        <v>950000</v>
      </c>
      <c r="I14">
        <v>50000</v>
      </c>
    </row>
    <row r="15" spans="1:11" ht="20.25" x14ac:dyDescent="0.3">
      <c r="A15" s="13" t="s">
        <v>17</v>
      </c>
      <c r="B15" s="24">
        <v>3</v>
      </c>
      <c r="C15" s="25">
        <v>33.33</v>
      </c>
      <c r="D15" s="28">
        <v>200000</v>
      </c>
      <c r="E15" s="25">
        <v>14.18</v>
      </c>
      <c r="F15" s="25" t="s">
        <v>30</v>
      </c>
      <c r="G15" s="12"/>
      <c r="H15" s="1">
        <v>234000</v>
      </c>
      <c r="I15">
        <v>150000</v>
      </c>
    </row>
    <row r="16" spans="1:11" ht="20.25" x14ac:dyDescent="0.3">
      <c r="A16" s="13" t="s">
        <v>18</v>
      </c>
      <c r="B16" s="24"/>
      <c r="C16" s="25"/>
      <c r="D16" s="28"/>
      <c r="E16" s="25"/>
      <c r="F16" s="25"/>
      <c r="G16" s="12"/>
      <c r="H16" s="1">
        <v>958000</v>
      </c>
      <c r="I16">
        <f>SUM(I8:I15)</f>
        <v>9607000</v>
      </c>
    </row>
    <row r="17" spans="1:8" ht="20.25" x14ac:dyDescent="0.3">
      <c r="A17" s="4" t="s">
        <v>19</v>
      </c>
      <c r="B17" s="24">
        <v>5</v>
      </c>
      <c r="C17" s="25">
        <v>83.33</v>
      </c>
      <c r="D17" s="28">
        <v>17389600</v>
      </c>
      <c r="E17" s="6">
        <v>95.65</v>
      </c>
      <c r="F17" s="25" t="s">
        <v>29</v>
      </c>
      <c r="G17" s="12"/>
      <c r="H17" s="1">
        <v>1109000</v>
      </c>
    </row>
    <row r="18" spans="1:8" ht="20.25" x14ac:dyDescent="0.3">
      <c r="A18" s="22" t="s">
        <v>13</v>
      </c>
      <c r="B18" s="17">
        <f>SUM(B14:B17)</f>
        <v>19</v>
      </c>
      <c r="C18" s="22">
        <f>SUM(C14:C17)</f>
        <v>140.97999999999999</v>
      </c>
      <c r="D18" s="30">
        <f>SUM(D14:D17)</f>
        <v>18550300</v>
      </c>
      <c r="E18" s="22">
        <f>SUM(E14:E17)</f>
        <v>139.02000000000001</v>
      </c>
      <c r="F18" s="22"/>
      <c r="G18" s="12"/>
      <c r="H18" s="1">
        <v>944000</v>
      </c>
    </row>
    <row r="19" spans="1:8" ht="20.25" x14ac:dyDescent="0.3">
      <c r="A19" s="37" t="s">
        <v>21</v>
      </c>
      <c r="B19" s="5"/>
      <c r="C19" s="9"/>
      <c r="D19" s="5"/>
      <c r="E19" s="9"/>
      <c r="F19" s="5"/>
      <c r="G19" s="12"/>
      <c r="H19" s="1">
        <v>926000</v>
      </c>
    </row>
    <row r="20" spans="1:8" ht="20.25" x14ac:dyDescent="0.3">
      <c r="A20" s="38" t="s">
        <v>22</v>
      </c>
      <c r="B20" s="6"/>
      <c r="C20" s="10"/>
      <c r="D20" s="6"/>
      <c r="E20" s="26"/>
      <c r="F20" s="6"/>
      <c r="G20" s="12"/>
      <c r="H20" s="1">
        <v>948000</v>
      </c>
    </row>
    <row r="21" spans="1:8" ht="20.25" x14ac:dyDescent="0.3">
      <c r="A21" s="22" t="s">
        <v>13</v>
      </c>
      <c r="B21" s="17"/>
      <c r="C21" s="22"/>
      <c r="D21" s="23"/>
      <c r="E21" s="22"/>
      <c r="F21" s="22"/>
      <c r="G21" s="12"/>
      <c r="H21" s="1">
        <v>929000</v>
      </c>
    </row>
    <row r="22" spans="1:8" ht="20.25" x14ac:dyDescent="0.3">
      <c r="A22" s="34"/>
      <c r="B22" s="31"/>
      <c r="C22" s="31">
        <v>5</v>
      </c>
      <c r="D22" s="31"/>
      <c r="E22" s="31"/>
      <c r="F22" s="31"/>
      <c r="G22" s="11"/>
      <c r="H22" s="1">
        <v>929000</v>
      </c>
    </row>
    <row r="23" spans="1:8" ht="20.25" x14ac:dyDescent="0.3">
      <c r="A23" s="35"/>
      <c r="B23" s="31"/>
      <c r="C23" s="31"/>
      <c r="D23" s="31"/>
      <c r="E23" s="31"/>
      <c r="F23" s="31"/>
      <c r="G23" s="11"/>
      <c r="H23" s="1">
        <f>SUM(H8:H22)</f>
        <v>12265000</v>
      </c>
    </row>
    <row r="24" spans="1:8" ht="20.25" x14ac:dyDescent="0.3">
      <c r="A24" s="11"/>
      <c r="B24" s="31"/>
      <c r="C24" s="31"/>
      <c r="D24" s="31"/>
      <c r="E24" s="31"/>
      <c r="F24" s="31"/>
      <c r="G24" s="11"/>
      <c r="H24" s="1"/>
    </row>
    <row r="25" spans="1:8" ht="20.25" x14ac:dyDescent="0.3">
      <c r="A25" s="33"/>
      <c r="B25" s="33"/>
      <c r="C25" s="33"/>
      <c r="D25" s="33"/>
      <c r="E25" s="33"/>
      <c r="F25" s="33"/>
      <c r="G25" s="1"/>
      <c r="H25" s="1"/>
    </row>
    <row r="26" spans="1:8" ht="20.25" x14ac:dyDescent="0.3">
      <c r="A26" s="33"/>
      <c r="B26" s="33"/>
      <c r="C26" s="33"/>
      <c r="D26" s="33"/>
      <c r="E26" s="33"/>
      <c r="F26" s="32" t="s">
        <v>33</v>
      </c>
      <c r="G26" s="1"/>
      <c r="H26" s="1"/>
    </row>
    <row r="27" spans="1:8" ht="20.25" x14ac:dyDescent="0.3">
      <c r="A27" s="54" t="s">
        <v>0</v>
      </c>
      <c r="B27" s="54"/>
      <c r="C27" s="54"/>
      <c r="D27" s="54"/>
      <c r="E27" s="54"/>
      <c r="F27" s="54"/>
      <c r="G27" s="1"/>
      <c r="H27" s="1"/>
    </row>
    <row r="28" spans="1:8" ht="20.25" x14ac:dyDescent="0.3">
      <c r="A28" s="54" t="s">
        <v>56</v>
      </c>
      <c r="B28" s="54"/>
      <c r="C28" s="54"/>
      <c r="D28" s="54"/>
      <c r="E28" s="54"/>
      <c r="F28" s="54"/>
      <c r="G28" s="1"/>
      <c r="H28" s="1"/>
    </row>
    <row r="29" spans="1:8" ht="20.25" x14ac:dyDescent="0.3">
      <c r="A29" s="55" t="s">
        <v>1</v>
      </c>
      <c r="B29" s="55"/>
      <c r="C29" s="55"/>
      <c r="D29" s="55"/>
      <c r="E29" s="55"/>
      <c r="F29" s="55"/>
      <c r="G29" s="1"/>
      <c r="H29" s="1"/>
    </row>
    <row r="30" spans="1:8" ht="20.25" x14ac:dyDescent="0.3">
      <c r="A30" s="18" t="s">
        <v>2</v>
      </c>
      <c r="B30" s="18" t="s">
        <v>5</v>
      </c>
      <c r="C30" s="18" t="s">
        <v>7</v>
      </c>
      <c r="D30" s="18" t="s">
        <v>3</v>
      </c>
      <c r="E30" s="19" t="s">
        <v>9</v>
      </c>
      <c r="F30" s="18" t="s">
        <v>35</v>
      </c>
      <c r="G30" s="12"/>
      <c r="H30" s="1"/>
    </row>
    <row r="31" spans="1:8" ht="20.25" x14ac:dyDescent="0.3">
      <c r="A31" s="20"/>
      <c r="B31" s="20" t="s">
        <v>6</v>
      </c>
      <c r="C31" s="20" t="s">
        <v>8</v>
      </c>
      <c r="D31" s="20"/>
      <c r="E31" s="21" t="s">
        <v>10</v>
      </c>
      <c r="F31" s="20"/>
      <c r="G31" s="12"/>
      <c r="H31" s="1"/>
    </row>
    <row r="32" spans="1:8" ht="20.25" x14ac:dyDescent="0.3">
      <c r="A32" s="37" t="s">
        <v>23</v>
      </c>
      <c r="B32" s="9"/>
      <c r="C32" s="9"/>
      <c r="D32" s="9"/>
      <c r="E32" s="9"/>
      <c r="F32" s="5"/>
      <c r="G32" s="12"/>
      <c r="H32" s="1"/>
    </row>
    <row r="33" spans="1:10" ht="20.25" x14ac:dyDescent="0.3">
      <c r="A33" s="36" t="s">
        <v>24</v>
      </c>
      <c r="B33" s="26"/>
      <c r="C33" s="26"/>
      <c r="D33" s="26"/>
      <c r="E33" s="26"/>
      <c r="F33" s="25"/>
      <c r="G33" s="12"/>
      <c r="H33" s="1"/>
    </row>
    <row r="34" spans="1:10" ht="20.25" x14ac:dyDescent="0.3">
      <c r="A34" s="4"/>
      <c r="B34" s="10"/>
      <c r="C34" s="10"/>
      <c r="D34" s="39"/>
      <c r="E34" s="10"/>
      <c r="F34" s="6"/>
      <c r="G34" s="12"/>
      <c r="H34" s="1"/>
    </row>
    <row r="35" spans="1:10" ht="20.25" x14ac:dyDescent="0.3">
      <c r="A35" s="22" t="s">
        <v>13</v>
      </c>
      <c r="B35" s="17"/>
      <c r="C35" s="22"/>
      <c r="D35" s="30"/>
      <c r="E35" s="22"/>
      <c r="F35" s="22"/>
      <c r="G35" s="12"/>
      <c r="H35" s="1"/>
    </row>
    <row r="36" spans="1:10" ht="20.25" x14ac:dyDescent="0.3">
      <c r="A36" s="36" t="s">
        <v>25</v>
      </c>
      <c r="B36" s="3"/>
      <c r="C36" s="2"/>
      <c r="D36" s="3"/>
      <c r="E36" s="3"/>
      <c r="F36" s="3"/>
      <c r="G36" s="12"/>
      <c r="H36" s="1"/>
    </row>
    <row r="37" spans="1:10" ht="20.25" x14ac:dyDescent="0.3">
      <c r="A37" s="13" t="s">
        <v>26</v>
      </c>
      <c r="B37" s="25">
        <v>1</v>
      </c>
      <c r="C37" s="31">
        <v>20</v>
      </c>
      <c r="D37" s="40">
        <v>100000</v>
      </c>
      <c r="E37" s="31">
        <v>23.84</v>
      </c>
      <c r="F37" s="25" t="s">
        <v>29</v>
      </c>
      <c r="G37" s="12"/>
      <c r="H37" s="1">
        <v>10000</v>
      </c>
    </row>
    <row r="38" spans="1:10" ht="20.25" x14ac:dyDescent="0.3">
      <c r="A38" s="13" t="s">
        <v>27</v>
      </c>
      <c r="B38" s="25">
        <v>1</v>
      </c>
      <c r="C38" s="26">
        <v>33.33</v>
      </c>
      <c r="D38" s="40">
        <v>15000</v>
      </c>
      <c r="E38" s="25">
        <v>4.04</v>
      </c>
      <c r="F38" s="25" t="s">
        <v>29</v>
      </c>
      <c r="G38" s="12"/>
      <c r="H38" s="1">
        <v>6000</v>
      </c>
    </row>
    <row r="39" spans="1:10" ht="20.25" x14ac:dyDescent="0.3">
      <c r="A39" s="13"/>
      <c r="B39" s="13"/>
      <c r="C39" s="12"/>
      <c r="D39" s="41"/>
      <c r="E39" s="13"/>
      <c r="F39" s="13"/>
      <c r="G39" s="12"/>
      <c r="H39" s="1">
        <v>44000</v>
      </c>
    </row>
    <row r="40" spans="1:10" ht="20.25" x14ac:dyDescent="0.3">
      <c r="A40" s="4"/>
      <c r="B40" s="13"/>
      <c r="C40" s="12"/>
      <c r="D40" s="41"/>
      <c r="E40" s="13"/>
      <c r="F40" s="13"/>
      <c r="G40" s="12"/>
      <c r="H40" s="1">
        <v>20000</v>
      </c>
      <c r="J40" s="16" t="s">
        <v>32</v>
      </c>
    </row>
    <row r="41" spans="1:10" ht="20.25" x14ac:dyDescent="0.3">
      <c r="A41" s="22" t="s">
        <v>13</v>
      </c>
      <c r="B41" s="22">
        <v>2</v>
      </c>
      <c r="C41" s="22">
        <f>C37+C38</f>
        <v>53.33</v>
      </c>
      <c r="D41" s="30">
        <f>D37+D38</f>
        <v>115000</v>
      </c>
      <c r="E41" s="22">
        <f>E37+E38</f>
        <v>27.88</v>
      </c>
      <c r="F41" s="22"/>
      <c r="G41" s="12"/>
      <c r="H41" s="1">
        <f>SUM(H37:H40)</f>
        <v>80000</v>
      </c>
    </row>
    <row r="42" spans="1:10" ht="20.25" x14ac:dyDescent="0.3">
      <c r="A42" s="22" t="s">
        <v>31</v>
      </c>
      <c r="B42" s="22">
        <f>B9+B12+B18+B25+B41</f>
        <v>35</v>
      </c>
      <c r="C42" s="22">
        <f>C9+C12+C18+C25+C41</f>
        <v>227.64</v>
      </c>
      <c r="D42" s="29">
        <f>D9+D12+D18+D25+D41</f>
        <v>27183300</v>
      </c>
      <c r="E42" s="22">
        <f>E9+E12+E18+E25+E41</f>
        <v>192.67000000000002</v>
      </c>
      <c r="F42" s="22"/>
      <c r="G42" s="12"/>
      <c r="H42" s="1"/>
    </row>
    <row r="45" spans="1:10" ht="20.25" x14ac:dyDescent="0.3">
      <c r="C45" s="1">
        <v>6</v>
      </c>
    </row>
    <row r="54" spans="1:10" x14ac:dyDescent="0.2">
      <c r="F54" s="50"/>
    </row>
    <row r="55" spans="1:10" x14ac:dyDescent="0.2">
      <c r="F55" s="50" t="s">
        <v>55</v>
      </c>
    </row>
    <row r="56" spans="1:10" ht="20.25" x14ac:dyDescent="0.3">
      <c r="A56" s="1"/>
      <c r="B56" s="1"/>
      <c r="C56" s="1"/>
      <c r="D56" s="1"/>
      <c r="E56" s="1"/>
      <c r="F56" s="1"/>
    </row>
    <row r="57" spans="1:10" ht="20.25" customHeight="1" x14ac:dyDescent="0.3">
      <c r="A57" s="51" t="s">
        <v>37</v>
      </c>
      <c r="B57" s="52"/>
      <c r="C57" s="52"/>
      <c r="D57" s="52"/>
      <c r="E57" s="52"/>
      <c r="F57" s="53"/>
    </row>
    <row r="58" spans="1:10" ht="20.25" customHeight="1" x14ac:dyDescent="0.3">
      <c r="A58" s="18" t="s">
        <v>46</v>
      </c>
      <c r="B58" s="18" t="s">
        <v>5</v>
      </c>
      <c r="C58" s="18" t="s">
        <v>47</v>
      </c>
      <c r="D58" s="18" t="s">
        <v>3</v>
      </c>
      <c r="E58" s="18" t="s">
        <v>9</v>
      </c>
      <c r="F58" s="18" t="s">
        <v>35</v>
      </c>
    </row>
    <row r="59" spans="1:10" ht="20.25" customHeight="1" x14ac:dyDescent="0.3">
      <c r="A59" s="20"/>
      <c r="B59" s="20"/>
      <c r="C59" s="20"/>
      <c r="D59" s="20"/>
      <c r="E59" s="20" t="s">
        <v>10</v>
      </c>
      <c r="F59" s="20"/>
    </row>
    <row r="60" spans="1:10" ht="20.25" x14ac:dyDescent="0.3">
      <c r="A60" s="13" t="s">
        <v>34</v>
      </c>
      <c r="B60" s="13"/>
      <c r="C60" s="13"/>
      <c r="D60" s="13"/>
      <c r="E60" s="44"/>
      <c r="F60" s="13"/>
    </row>
    <row r="61" spans="1:10" ht="20.25" x14ac:dyDescent="0.3">
      <c r="A61" s="13" t="s">
        <v>38</v>
      </c>
      <c r="B61" s="25">
        <v>4</v>
      </c>
      <c r="C61" s="47" t="s">
        <v>49</v>
      </c>
      <c r="D61" s="43">
        <v>80000</v>
      </c>
      <c r="E61" s="25">
        <v>7.03</v>
      </c>
      <c r="F61" s="13" t="s">
        <v>48</v>
      </c>
      <c r="H61">
        <v>29</v>
      </c>
      <c r="I61">
        <v>24</v>
      </c>
      <c r="J61">
        <v>200000</v>
      </c>
    </row>
    <row r="62" spans="1:10" ht="20.25" x14ac:dyDescent="0.3">
      <c r="A62" s="13" t="s">
        <v>39</v>
      </c>
      <c r="B62" s="25">
        <v>8</v>
      </c>
      <c r="C62" s="48">
        <v>27.59</v>
      </c>
      <c r="D62" s="43">
        <f>3000+15000+5500+5000+15000+15000+10000+75000</f>
        <v>143500</v>
      </c>
      <c r="E62" s="25">
        <v>36.54</v>
      </c>
      <c r="F62" s="13" t="s">
        <v>30</v>
      </c>
      <c r="G62">
        <v>27.59</v>
      </c>
      <c r="J62">
        <v>120000</v>
      </c>
    </row>
    <row r="63" spans="1:10" ht="20.25" x14ac:dyDescent="0.3">
      <c r="A63" s="13" t="s">
        <v>40</v>
      </c>
      <c r="B63" s="25">
        <v>1</v>
      </c>
      <c r="C63" s="48" t="s">
        <v>50</v>
      </c>
      <c r="D63" s="43">
        <v>5500</v>
      </c>
      <c r="E63" s="25">
        <v>7.55</v>
      </c>
      <c r="F63" s="13" t="s">
        <v>28</v>
      </c>
      <c r="J63">
        <v>60000</v>
      </c>
    </row>
    <row r="64" spans="1:10" ht="20.25" x14ac:dyDescent="0.3">
      <c r="A64" s="13" t="s">
        <v>36</v>
      </c>
      <c r="B64" s="25"/>
      <c r="C64" s="48"/>
      <c r="D64" s="43"/>
      <c r="E64" s="25"/>
      <c r="F64" s="13"/>
      <c r="J64">
        <v>900000</v>
      </c>
    </row>
    <row r="65" spans="1:10" ht="20.25" x14ac:dyDescent="0.3">
      <c r="A65" s="13" t="s">
        <v>38</v>
      </c>
      <c r="B65" s="25">
        <v>7</v>
      </c>
      <c r="C65" s="48" t="s">
        <v>51</v>
      </c>
      <c r="D65" s="43">
        <f>60000+3300+29000+30000+6600+2800</f>
        <v>131700</v>
      </c>
      <c r="E65" s="25">
        <v>108.4</v>
      </c>
      <c r="F65" s="13" t="s">
        <v>48</v>
      </c>
      <c r="J65">
        <v>30000</v>
      </c>
    </row>
    <row r="66" spans="1:10" ht="20.25" x14ac:dyDescent="0.3">
      <c r="A66" s="13" t="s">
        <v>40</v>
      </c>
      <c r="B66" s="25">
        <v>3</v>
      </c>
      <c r="C66" s="48" t="s">
        <v>52</v>
      </c>
      <c r="D66" s="43">
        <f>30000+3300+2800</f>
        <v>36100</v>
      </c>
      <c r="E66" s="25">
        <v>34.380000000000003</v>
      </c>
      <c r="F66" s="13" t="s">
        <v>28</v>
      </c>
    </row>
    <row r="67" spans="1:10" ht="20.25" x14ac:dyDescent="0.3">
      <c r="A67" s="13" t="s">
        <v>41</v>
      </c>
      <c r="B67" s="25"/>
      <c r="C67" s="47"/>
      <c r="D67" s="13"/>
      <c r="E67" s="25"/>
      <c r="F67" s="13"/>
    </row>
    <row r="68" spans="1:10" ht="20.25" x14ac:dyDescent="0.3">
      <c r="A68" s="13" t="s">
        <v>42</v>
      </c>
      <c r="B68" s="25">
        <v>2</v>
      </c>
      <c r="C68" s="48" t="s">
        <v>53</v>
      </c>
      <c r="D68" s="43">
        <v>50000</v>
      </c>
      <c r="E68" s="25">
        <v>10.64</v>
      </c>
      <c r="F68" s="13" t="s">
        <v>29</v>
      </c>
    </row>
    <row r="69" spans="1:10" ht="20.25" x14ac:dyDescent="0.3">
      <c r="A69" s="13" t="s">
        <v>43</v>
      </c>
      <c r="B69" s="13"/>
      <c r="C69" s="48"/>
      <c r="D69" s="43"/>
      <c r="E69" s="25"/>
      <c r="F69" s="13"/>
    </row>
    <row r="70" spans="1:10" ht="20.25" x14ac:dyDescent="0.3">
      <c r="A70" s="13" t="s">
        <v>39</v>
      </c>
      <c r="B70" s="25">
        <v>1</v>
      </c>
      <c r="C70" s="48" t="s">
        <v>51</v>
      </c>
      <c r="D70" s="43">
        <v>18000</v>
      </c>
      <c r="E70" s="25">
        <v>163.63999999999999</v>
      </c>
      <c r="F70" s="13" t="s">
        <v>30</v>
      </c>
    </row>
    <row r="71" spans="1:10" ht="20.25" x14ac:dyDescent="0.3">
      <c r="A71" s="13" t="s">
        <v>44</v>
      </c>
      <c r="B71" s="25"/>
      <c r="C71" s="48"/>
      <c r="D71" s="43"/>
      <c r="E71" s="25"/>
      <c r="F71" s="13"/>
    </row>
    <row r="72" spans="1:10" ht="20.25" x14ac:dyDescent="0.3">
      <c r="A72" s="13" t="s">
        <v>40</v>
      </c>
      <c r="B72" s="25">
        <v>1</v>
      </c>
      <c r="C72" s="48" t="s">
        <v>54</v>
      </c>
      <c r="D72" s="43">
        <v>30000</v>
      </c>
      <c r="E72" s="25">
        <v>2.29</v>
      </c>
      <c r="F72" s="13" t="s">
        <v>28</v>
      </c>
    </row>
    <row r="73" spans="1:10" ht="20.25" x14ac:dyDescent="0.3">
      <c r="A73" s="13" t="s">
        <v>45</v>
      </c>
      <c r="B73" s="25"/>
      <c r="C73" s="48"/>
      <c r="D73" s="43"/>
      <c r="E73" s="25"/>
      <c r="F73" s="13"/>
    </row>
    <row r="74" spans="1:10" ht="20.25" x14ac:dyDescent="0.3">
      <c r="A74" s="13" t="s">
        <v>40</v>
      </c>
      <c r="B74" s="25">
        <v>1</v>
      </c>
      <c r="C74" s="48" t="s">
        <v>51</v>
      </c>
      <c r="D74" s="43">
        <v>25000</v>
      </c>
      <c r="E74" s="25">
        <v>83.33</v>
      </c>
      <c r="F74" s="13" t="s">
        <v>28</v>
      </c>
    </row>
    <row r="75" spans="1:10" ht="20.25" x14ac:dyDescent="0.3">
      <c r="A75" s="13"/>
      <c r="B75" s="25"/>
      <c r="C75" s="48"/>
      <c r="D75" s="13"/>
      <c r="E75" s="25"/>
      <c r="F75" s="13"/>
    </row>
    <row r="76" spans="1:10" ht="20.25" x14ac:dyDescent="0.3">
      <c r="A76" s="22" t="s">
        <v>13</v>
      </c>
      <c r="B76" s="22">
        <f>B61+B62+B63+B65+B66+B68+B70+B72+B74</f>
        <v>28</v>
      </c>
      <c r="C76" s="49">
        <f>SUM(C62:C75)</f>
        <v>27.59</v>
      </c>
      <c r="D76" s="46">
        <f>D61+D62+D63+D65+D66+D68+D70+D72+D74</f>
        <v>519800</v>
      </c>
      <c r="E76" s="22">
        <f>SUM(E61:E75)</f>
        <v>453.8</v>
      </c>
      <c r="F76" s="45"/>
    </row>
    <row r="77" spans="1:10" ht="20.25" x14ac:dyDescent="0.3">
      <c r="A77" s="1"/>
      <c r="B77" s="24"/>
      <c r="C77" s="1">
        <v>7</v>
      </c>
      <c r="D77" s="1"/>
      <c r="E77" s="1"/>
      <c r="F77" s="1"/>
    </row>
    <row r="78" spans="1:10" ht="20.25" x14ac:dyDescent="0.3">
      <c r="A78" s="1"/>
      <c r="B78" s="24"/>
      <c r="C78" s="1"/>
      <c r="D78" s="1"/>
      <c r="E78" s="1"/>
      <c r="F78" s="1"/>
    </row>
    <row r="79" spans="1:10" x14ac:dyDescent="0.2">
      <c r="B79" s="42"/>
    </row>
    <row r="84" spans="10:10" x14ac:dyDescent="0.2">
      <c r="J84">
        <f>SUM(J61:J83)</f>
        <v>1310000</v>
      </c>
    </row>
  </sheetData>
  <mergeCells count="7">
    <mergeCell ref="A57:F57"/>
    <mergeCell ref="A27:F27"/>
    <mergeCell ref="A28:F28"/>
    <mergeCell ref="A29:F29"/>
    <mergeCell ref="A2:F2"/>
    <mergeCell ref="A3:F3"/>
    <mergeCell ref="A4:F4"/>
  </mergeCells>
  <pageMargins left="0.70866141732283472" right="0.70866141732283472" top="0.74803149606299213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PPG_03</dc:creator>
  <cp:lastModifiedBy>PRG_003</cp:lastModifiedBy>
  <cp:lastPrinted>2017-11-08T01:22:01Z</cp:lastPrinted>
  <dcterms:created xsi:type="dcterms:W3CDTF">2017-11-07T05:59:00Z</dcterms:created>
  <dcterms:modified xsi:type="dcterms:W3CDTF">2019-06-28T01:47:59Z</dcterms:modified>
</cp:coreProperties>
</file>